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Q:\COMMON\RESOURCE DEVELOPMENT\5_CPP-CRDP\RFPs\FY 24-25 CPP &amp; CRDP RFPs\2425-4_ARFPSHN Service Provider\3 Announcements &amp; RFP\Attachments\"/>
    </mc:Choice>
  </mc:AlternateContent>
  <xr:revisionPtr revIDLastSave="0" documentId="8_{6F19F305-230B-4692-9A5A-B1001C2C0EAC}" xr6:coauthVersionLast="45" xr6:coauthVersionMax="45" xr10:uidLastSave="{00000000-0000-0000-0000-000000000000}"/>
  <bookViews>
    <workbookView xWindow="-28920" yWindow="-2040" windowWidth="29040" windowHeight="15840" xr2:uid="{E43C145A-1E2C-4C3F-BB80-59F4BD9ECA05}"/>
  </bookViews>
  <sheets>
    <sheet name="Sheet1" sheetId="1" r:id="rId1"/>
    <sheet name="Sheet2" sheetId="2" state="hidden" r:id="rId2"/>
  </sheets>
  <definedNames>
    <definedName name="_xlnm.Print_Area" localSheetId="0">Sheet1!$A$1:$F$109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0" i="1" l="1"/>
  <c r="B109" i="1" s="1"/>
  <c r="F13" i="1"/>
  <c r="F12" i="1"/>
  <c r="F11" i="1"/>
  <c r="F14" i="1" s="1"/>
  <c r="B93" i="1"/>
  <c r="C93" i="1" s="1"/>
  <c r="D93" i="1" s="1"/>
  <c r="E93" i="1" s="1"/>
  <c r="F93" i="1" s="1"/>
  <c r="B94" i="1"/>
  <c r="C94" i="1" s="1"/>
  <c r="D94" i="1" s="1"/>
  <c r="E94" i="1" s="1"/>
  <c r="F94" i="1" s="1"/>
  <c r="B95" i="1"/>
  <c r="C95" i="1" s="1"/>
  <c r="D95" i="1" s="1"/>
  <c r="E95" i="1" s="1"/>
  <c r="F95" i="1" s="1"/>
  <c r="B96" i="1"/>
  <c r="C96" i="1" s="1"/>
  <c r="D96" i="1" s="1"/>
  <c r="E96" i="1" s="1"/>
  <c r="F96" i="1" s="1"/>
  <c r="B97" i="1"/>
  <c r="C97" i="1" s="1"/>
  <c r="D97" i="1" s="1"/>
  <c r="E97" i="1" s="1"/>
  <c r="F97" i="1" s="1"/>
  <c r="B92" i="1"/>
  <c r="E92" i="1" s="1"/>
  <c r="D25" i="1"/>
  <c r="B52" i="1" l="1"/>
  <c r="C103" i="1" s="1"/>
  <c r="B42" i="1"/>
  <c r="C92" i="1"/>
  <c r="C98" i="1" s="1"/>
  <c r="F92" i="1"/>
  <c r="F98" i="1" s="1"/>
  <c r="D92" i="1"/>
  <c r="D98" i="1" s="1"/>
  <c r="E98" i="1"/>
  <c r="B98" i="1"/>
  <c r="C86" i="1"/>
  <c r="C64" i="1"/>
  <c r="C66" i="1"/>
  <c r="F23" i="1"/>
  <c r="C65" i="1"/>
  <c r="C68" i="1"/>
  <c r="E23" i="1"/>
  <c r="C73" i="1"/>
  <c r="C55" i="1"/>
  <c r="C75" i="1"/>
  <c r="C57" i="1"/>
  <c r="C84" i="1"/>
  <c r="C58" i="1"/>
  <c r="C85" i="1"/>
  <c r="C76" i="1"/>
  <c r="C77" i="1"/>
  <c r="C82" i="1"/>
  <c r="C56" i="1"/>
  <c r="C67" i="1"/>
  <c r="C83" i="1"/>
  <c r="C59" i="1"/>
  <c r="C74" i="1"/>
  <c r="C70" i="1" l="1"/>
  <c r="F25" i="1"/>
  <c r="C61" i="1"/>
  <c r="C79" i="1"/>
  <c r="C88" i="1"/>
  <c r="C107" i="1" l="1"/>
  <c r="C105" i="1"/>
  <c r="C106" i="1"/>
  <c r="C104" i="1"/>
  <c r="B105" i="1"/>
  <c r="B104" i="1"/>
  <c r="B106" i="1"/>
  <c r="B107" i="1"/>
  <c r="B103" i="1"/>
  <c r="E103" i="1" s="1"/>
  <c r="D103" i="1" s="1"/>
  <c r="E104" i="1" l="1"/>
  <c r="D104" i="1" s="1"/>
  <c r="E106" i="1"/>
  <c r="D106" i="1" s="1"/>
  <c r="E107" i="1"/>
  <c r="D107" i="1" s="1"/>
  <c r="E105" i="1"/>
  <c r="D105" i="1" s="1"/>
</calcChain>
</file>

<file path=xl/sharedStrings.xml><?xml version="1.0" encoding="utf-8"?>
<sst xmlns="http://schemas.openxmlformats.org/spreadsheetml/2006/main" count="129" uniqueCount="85">
  <si>
    <t>Vendor Name:</t>
  </si>
  <si>
    <t>Vendor #:</t>
  </si>
  <si>
    <t>Address:</t>
  </si>
  <si>
    <t>Date of Vendorization:</t>
  </si>
  <si>
    <t># of FTEs</t>
  </si>
  <si>
    <t>Social Security / FICA</t>
  </si>
  <si>
    <t>Medicare Tax</t>
  </si>
  <si>
    <t>State &amp; FUTA</t>
  </si>
  <si>
    <t>Monthly Salary</t>
  </si>
  <si>
    <t>P&amp;L</t>
  </si>
  <si>
    <t>b. Registered Nurse</t>
  </si>
  <si>
    <t>c. Licensed Vocational Nurse</t>
  </si>
  <si>
    <t>d. Licensed Psych Tech</t>
  </si>
  <si>
    <t>e. Certified Nursing Assistant</t>
  </si>
  <si>
    <t>f. Direct Support Professional</t>
  </si>
  <si>
    <t>Monthly Total</t>
  </si>
  <si>
    <t>g. Other Costs</t>
  </si>
  <si>
    <t>a.  Rental, Lease, or Mortgage, include Homeowner’s Assoc. Dues</t>
  </si>
  <si>
    <t>b.  Property Taxes</t>
  </si>
  <si>
    <t>c. Combined Utilities: Gas, Electric, Water, Garbage</t>
  </si>
  <si>
    <t>d.  Janitorial Service, Gardening</t>
  </si>
  <si>
    <t>e.  Transportation: Vehicle, Maintenance, Fuel (not DP/School)</t>
  </si>
  <si>
    <t>f. Telephone: Long Distance, Cell Phones, Pagers</t>
  </si>
  <si>
    <t>g. Office Supplies</t>
  </si>
  <si>
    <t>h.  Insurance: Business Liability, Auto</t>
  </si>
  <si>
    <t>i. Fees for Licenses and Memberships</t>
  </si>
  <si>
    <t>m. Other Costs: Describe in notes</t>
  </si>
  <si>
    <t>k. Repairs, Maintenance, Modifications</t>
  </si>
  <si>
    <t>l. Cable and Internet</t>
  </si>
  <si>
    <t>Per Hour</t>
  </si>
  <si>
    <t>Per Day</t>
  </si>
  <si>
    <t>Per Month</t>
  </si>
  <si>
    <t>Established Rate:</t>
  </si>
  <si>
    <t>Part 1: Fixed Facility Costs</t>
  </si>
  <si>
    <t>CA Employment Training Tax</t>
  </si>
  <si>
    <t>State Unemployment Ins.</t>
  </si>
  <si>
    <t>Workers Compensation</t>
  </si>
  <si>
    <t>Payroll Costs</t>
  </si>
  <si>
    <t>Facility Related</t>
  </si>
  <si>
    <t>Benefits $/FTE
(1 mo.)</t>
  </si>
  <si>
    <t>TOTAL</t>
  </si>
  <si>
    <t>Notes</t>
  </si>
  <si>
    <t>j. Food &amp; Groceries</t>
  </si>
  <si>
    <t>Part 2: Variable Costs</t>
  </si>
  <si>
    <t>Maximum Resident Capacity:</t>
  </si>
  <si>
    <t>1. Program Costs Per Consumer</t>
  </si>
  <si>
    <t>a. Consultant (Non-Registered Nurse)</t>
  </si>
  <si>
    <t>b. Training</t>
  </si>
  <si>
    <t>c. Snacks/Food</t>
  </si>
  <si>
    <t>e. Activity Supplies</t>
  </si>
  <si>
    <t>f. Other Costs: Describe in Notes (e.g., cell phone, individual utilities)</t>
  </si>
  <si>
    <t>Total Program Costs Per Consumer</t>
  </si>
  <si>
    <t>a. Registered Nurse</t>
  </si>
  <si>
    <t>b. Licensed Vocational Nurse</t>
  </si>
  <si>
    <t>c. Licensed Psych Tech</t>
  </si>
  <si>
    <t>d. Certified Nursing Assistant</t>
  </si>
  <si>
    <t>e. Direct Support Professional</t>
  </si>
  <si>
    <t>f. Other Costs</t>
  </si>
  <si>
    <t>Total</t>
  </si>
  <si>
    <t>Salaries &amp; Wages - Consumer #3</t>
  </si>
  <si>
    <t>Salaries &amp; Wages - Consumer #2</t>
  </si>
  <si>
    <t>Salaries &amp; Wages - Consumer #4</t>
  </si>
  <si>
    <t>Salaries &amp; Wages - Consumer #5</t>
  </si>
  <si>
    <t>a. Administrator</t>
  </si>
  <si>
    <t>1 Resident</t>
  </si>
  <si>
    <t>2 Residents</t>
  </si>
  <si>
    <t>3 Residents</t>
  </si>
  <si>
    <t>4 Residents</t>
  </si>
  <si>
    <t>5 Residents</t>
  </si>
  <si>
    <t># of Residents</t>
  </si>
  <si>
    <t>Administrator</t>
  </si>
  <si>
    <t>Registered Nurse</t>
  </si>
  <si>
    <t>Licensed Vocational Nurse</t>
  </si>
  <si>
    <t>Licensed Psych Tech</t>
  </si>
  <si>
    <t>Certified Nursing Assistant</t>
  </si>
  <si>
    <t>Direct Support Professional</t>
  </si>
  <si>
    <t>Staffing - # of FTEs</t>
  </si>
  <si>
    <t>Maximum Allowable</t>
  </si>
  <si>
    <t>Facility Total*</t>
  </si>
  <si>
    <t>Fixed Costs</t>
  </si>
  <si>
    <t xml:space="preserve">Variable Costs </t>
  </si>
  <si>
    <t>Per Person Rate</t>
  </si>
  <si>
    <t>Total Taxes &amp; Liability</t>
  </si>
  <si>
    <t>Other</t>
  </si>
  <si>
    <t>d. Outside Activities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</si>
</sst>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 d\,\ yyyy;@"/>
    <numFmt numFmtId="165" formatCode="&quot;$&quot;#,##0.00"/>
    <numFmt numFmtId="166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dashed">
        <color auto="1"/>
      </right>
      <top style="thin">
        <color auto="1"/>
      </top>
      <bottom style="hair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hair">
        <color auto="1"/>
      </bottom>
      <diagonal/>
    </border>
    <border>
      <left style="dashed">
        <color auto="1"/>
      </left>
      <right style="thick">
        <color auto="1"/>
      </right>
      <top style="thin">
        <color auto="1"/>
      </top>
      <bottom style="hair">
        <color auto="1"/>
      </bottom>
      <diagonal/>
    </border>
    <border>
      <left style="thick">
        <color auto="1"/>
      </left>
      <right style="dashed">
        <color auto="1"/>
      </right>
      <top style="hair">
        <color auto="1"/>
      </top>
      <bottom style="hair">
        <color auto="1"/>
      </bottom>
      <diagonal/>
    </border>
    <border>
      <left style="dashed">
        <color auto="1"/>
      </left>
      <right style="dashed">
        <color auto="1"/>
      </right>
      <top style="hair">
        <color auto="1"/>
      </top>
      <bottom style="hair">
        <color auto="1"/>
      </bottom>
      <diagonal/>
    </border>
    <border>
      <left style="dashed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dashed">
        <color auto="1"/>
      </right>
      <top style="hair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hair">
        <color auto="1"/>
      </top>
      <bottom style="thin">
        <color auto="1"/>
      </bottom>
      <diagonal/>
    </border>
    <border>
      <left style="dashed">
        <color auto="1"/>
      </left>
      <right style="thick">
        <color auto="1"/>
      </right>
      <top style="hair">
        <color auto="1"/>
      </top>
      <bottom style="thin">
        <color auto="1"/>
      </bottom>
      <diagonal/>
    </border>
    <border>
      <left style="thick">
        <color auto="1"/>
      </left>
      <right style="dashed">
        <color auto="1"/>
      </right>
      <top style="thin">
        <color auto="1"/>
      </top>
      <bottom/>
      <diagonal/>
    </border>
    <border>
      <left style="dashed">
        <color auto="1"/>
      </left>
      <right style="dashed">
        <color auto="1"/>
      </right>
      <top style="thin">
        <color auto="1"/>
      </top>
      <bottom/>
      <diagonal/>
    </border>
    <border>
      <left style="dashed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dashed">
        <color auto="1"/>
      </right>
      <top/>
      <bottom style="hair">
        <color auto="1"/>
      </bottom>
      <diagonal/>
    </border>
    <border>
      <left style="dashed">
        <color auto="1"/>
      </left>
      <right style="dashed">
        <color auto="1"/>
      </right>
      <top/>
      <bottom style="hair">
        <color auto="1"/>
      </bottom>
      <diagonal/>
    </border>
    <border>
      <left style="dashed">
        <color auto="1"/>
      </left>
      <right style="thick">
        <color auto="1"/>
      </right>
      <top/>
      <bottom style="hair">
        <color auto="1"/>
      </bottom>
      <diagonal/>
    </border>
    <border>
      <left style="thick">
        <color auto="1"/>
      </left>
      <right style="dashed">
        <color auto="1"/>
      </right>
      <top style="hair">
        <color auto="1"/>
      </top>
      <bottom style="thick">
        <color auto="1"/>
      </bottom>
      <diagonal/>
    </border>
    <border>
      <left style="dashed">
        <color auto="1"/>
      </left>
      <right style="dashed">
        <color auto="1"/>
      </right>
      <top style="hair">
        <color auto="1"/>
      </top>
      <bottom style="thick">
        <color auto="1"/>
      </bottom>
      <diagonal/>
    </border>
    <border>
      <left style="dashed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 style="dashed">
        <color auto="1"/>
      </left>
      <right/>
      <top style="hair">
        <color auto="1"/>
      </top>
      <bottom style="thick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dashed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ck">
        <color auto="1"/>
      </right>
      <top style="hair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thick">
        <color auto="1"/>
      </top>
      <bottom style="hair">
        <color auto="1"/>
      </bottom>
      <diagonal/>
    </border>
    <border>
      <left style="dashed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</borders>
  <cellStyleXfs count="1">
    <xf numFmtId="0" fontId="0" fillId="0" borderId="0"/>
  </cellStyleXfs>
  <cellXfs count="110">
    <xf numFmtId="0" fontId="0" fillId="0" borderId="0" xfId="0"/>
    <xf numFmtId="165" fontId="0" fillId="0" borderId="0" xfId="0" applyNumberFormat="1"/>
    <xf numFmtId="0" fontId="0" fillId="0" borderId="4" xfId="0" applyBorder="1" applyAlignment="1">
      <alignment horizontal="left" indent="5"/>
    </xf>
    <xf numFmtId="10" fontId="0" fillId="0" borderId="0" xfId="0" applyNumberFormat="1" applyBorder="1" applyAlignment="1">
      <alignment horizontal="center"/>
    </xf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left" indent="2"/>
    </xf>
    <xf numFmtId="165" fontId="0" fillId="0" borderId="13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165" fontId="0" fillId="0" borderId="14" xfId="0" applyNumberFormat="1" applyBorder="1" applyAlignment="1">
      <alignment horizontal="center"/>
    </xf>
    <xf numFmtId="0" fontId="0" fillId="0" borderId="21" xfId="0" applyBorder="1"/>
    <xf numFmtId="0" fontId="0" fillId="0" borderId="22" xfId="0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2" xfId="0" applyBorder="1" applyAlignment="1">
      <alignment horizontal="left" vertical="center" wrapText="1" indent="2"/>
    </xf>
    <xf numFmtId="0" fontId="1" fillId="0" borderId="24" xfId="0" applyFont="1" applyBorder="1" applyAlignment="1">
      <alignment horizontal="left" indent="2"/>
    </xf>
    <xf numFmtId="0" fontId="0" fillId="0" borderId="25" xfId="0" applyBorder="1"/>
    <xf numFmtId="165" fontId="0" fillId="0" borderId="13" xfId="0" applyNumberFormat="1" applyBorder="1" applyAlignment="1">
      <alignment horizontal="center" vertical="center"/>
    </xf>
    <xf numFmtId="0" fontId="0" fillId="0" borderId="30" xfId="0" applyBorder="1" applyAlignment="1">
      <alignment horizontal="left" indent="5"/>
    </xf>
    <xf numFmtId="10" fontId="0" fillId="0" borderId="31" xfId="0" applyNumberFormat="1" applyBorder="1" applyAlignment="1">
      <alignment horizontal="center"/>
    </xf>
    <xf numFmtId="0" fontId="0" fillId="0" borderId="31" xfId="0" applyBorder="1"/>
    <xf numFmtId="0" fontId="0" fillId="0" borderId="33" xfId="0" applyBorder="1" applyAlignment="1">
      <alignment horizontal="left" indent="5"/>
    </xf>
    <xf numFmtId="10" fontId="0" fillId="0" borderId="34" xfId="0" applyNumberFormat="1" applyBorder="1" applyAlignment="1">
      <alignment horizontal="center"/>
    </xf>
    <xf numFmtId="0" fontId="0" fillId="0" borderId="34" xfId="0" applyBorder="1"/>
    <xf numFmtId="165" fontId="0" fillId="0" borderId="0" xfId="0" applyNumberFormat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0" fontId="6" fillId="0" borderId="21" xfId="0" applyFont="1" applyBorder="1"/>
    <xf numFmtId="0" fontId="2" fillId="0" borderId="22" xfId="0" applyFont="1" applyBorder="1" applyAlignment="1">
      <alignment horizontal="center"/>
    </xf>
    <xf numFmtId="0" fontId="0" fillId="0" borderId="16" xfId="0" applyBorder="1"/>
    <xf numFmtId="0" fontId="6" fillId="0" borderId="15" xfId="0" applyFont="1" applyBorder="1" applyAlignment="1">
      <alignment horizontal="left" vertical="center" wrapText="1" indent="2"/>
    </xf>
    <xf numFmtId="0" fontId="6" fillId="0" borderId="24" xfId="0" applyFont="1" applyBorder="1" applyAlignment="1">
      <alignment horizontal="left" indent="2"/>
    </xf>
    <xf numFmtId="0" fontId="6" fillId="0" borderId="15" xfId="0" applyFont="1" applyBorder="1" applyAlignment="1">
      <alignment horizontal="left" indent="2"/>
    </xf>
    <xf numFmtId="0" fontId="6" fillId="0" borderId="24" xfId="0" applyFont="1" applyBorder="1" applyAlignment="1">
      <alignment horizontal="left" vertical="center" indent="2"/>
    </xf>
    <xf numFmtId="0" fontId="6" fillId="0" borderId="15" xfId="0" applyFont="1" applyBorder="1" applyAlignment="1">
      <alignment horizontal="left" vertical="center"/>
    </xf>
    <xf numFmtId="165" fontId="6" fillId="0" borderId="16" xfId="0" applyNumberFormat="1" applyFont="1" applyBorder="1" applyAlignment="1">
      <alignment horizontal="center" vertical="center"/>
    </xf>
    <xf numFmtId="165" fontId="6" fillId="0" borderId="25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65" fontId="6" fillId="0" borderId="17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1" fillId="0" borderId="9" xfId="0" applyFont="1" applyBorder="1"/>
    <xf numFmtId="0" fontId="0" fillId="0" borderId="0" xfId="0" applyFill="1" applyBorder="1" applyAlignment="1">
      <alignment horizontal="left" indent="2"/>
    </xf>
    <xf numFmtId="166" fontId="0" fillId="0" borderId="13" xfId="0" applyNumberFormat="1" applyBorder="1" applyAlignment="1">
      <alignment horizontal="center" vertical="center"/>
    </xf>
    <xf numFmtId="166" fontId="0" fillId="0" borderId="14" xfId="0" applyNumberFormat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166" fontId="1" fillId="0" borderId="25" xfId="0" applyNumberFormat="1" applyFont="1" applyBorder="1" applyAlignment="1">
      <alignment horizontal="center" vertical="center"/>
    </xf>
    <xf numFmtId="166" fontId="1" fillId="0" borderId="26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0" fontId="0" fillId="0" borderId="4" xfId="0" applyFill="1" applyBorder="1" applyAlignment="1">
      <alignment horizontal="left" vertical="center" indent="2"/>
    </xf>
    <xf numFmtId="0" fontId="0" fillId="0" borderId="6" xfId="0" applyFill="1" applyBorder="1" applyAlignment="1">
      <alignment horizontal="left" vertical="center" indent="2"/>
    </xf>
    <xf numFmtId="165" fontId="0" fillId="0" borderId="0" xfId="0" applyNumberFormat="1" applyAlignment="1" applyProtection="1">
      <alignment horizontal="left"/>
      <protection locked="0"/>
    </xf>
    <xf numFmtId="10" fontId="0" fillId="0" borderId="32" xfId="0" applyNumberFormat="1" applyBorder="1" applyAlignment="1" applyProtection="1">
      <alignment horizontal="center"/>
      <protection locked="0"/>
    </xf>
    <xf numFmtId="10" fontId="0" fillId="0" borderId="5" xfId="0" applyNumberFormat="1" applyBorder="1" applyAlignment="1" applyProtection="1">
      <alignment horizontal="center"/>
      <protection locked="0"/>
    </xf>
    <xf numFmtId="165" fontId="0" fillId="0" borderId="13" xfId="0" applyNumberFormat="1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165" fontId="0" fillId="0" borderId="14" xfId="0" applyNumberFormat="1" applyBorder="1" applyAlignment="1" applyProtection="1">
      <alignment horizontal="center"/>
      <protection locked="0"/>
    </xf>
    <xf numFmtId="165" fontId="0" fillId="0" borderId="13" xfId="0" applyNumberFormat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3" xfId="0" applyBorder="1" applyProtection="1">
      <protection locked="0"/>
    </xf>
    <xf numFmtId="0" fontId="1" fillId="0" borderId="34" xfId="0" applyFont="1" applyBorder="1"/>
    <xf numFmtId="10" fontId="1" fillId="0" borderId="35" xfId="0" applyNumberFormat="1" applyFont="1" applyBorder="1" applyAlignment="1">
      <alignment horizontal="center"/>
    </xf>
    <xf numFmtId="0" fontId="0" fillId="0" borderId="0" xfId="0" applyNumberFormat="1"/>
    <xf numFmtId="0" fontId="0" fillId="0" borderId="13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0" xfId="0" applyAlignment="1" applyProtection="1">
      <alignment horizontal="left"/>
      <protection locked="0"/>
    </xf>
    <xf numFmtId="164" fontId="0" fillId="0" borderId="0" xfId="0" applyNumberFormat="1" applyAlignment="1" applyProtection="1">
      <alignment horizontal="left"/>
      <protection locked="0"/>
    </xf>
    <xf numFmtId="0" fontId="0" fillId="0" borderId="0" xfId="0" applyBorder="1" applyAlignment="1">
      <alignment horizontal="left"/>
    </xf>
    <xf numFmtId="1" fontId="0" fillId="0" borderId="0" xfId="0" applyNumberFormat="1" applyAlignment="1" applyProtection="1">
      <alignment horizontal="left"/>
      <protection locked="0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31" xfId="0" applyBorder="1" applyAlignment="1">
      <alignment horizontal="left"/>
    </xf>
  </cellXfs>
  <cellStyles count="1">
    <cellStyle name="Normal" xfId="0" builtinId="0"/>
  </cellStyles>
  <dxfs count="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B7C99-B2D5-40F1-A7FF-3BD929403DD1}">
  <dimension ref="A2:F110"/>
  <sheetViews>
    <sheetView tabSelected="1" workbookViewId="0"/>
  </sheetViews>
  <sheetFormatPr defaultRowHeight="15" x14ac:dyDescent="0.25"/>
  <cols>
    <col min="1" max="1" width="35.42578125" customWidth="1"/>
    <col min="2" max="6" width="15.7109375" customWidth="1"/>
  </cols>
  <sheetData>
    <row r="2" spans="1:6" x14ac:dyDescent="0.25">
      <c r="A2" t="s">
        <v>0</v>
      </c>
      <c r="B2" s="102"/>
      <c r="C2" s="102"/>
      <c r="D2" s="102"/>
      <c r="E2" s="102"/>
      <c r="F2" s="102"/>
    </row>
    <row r="3" spans="1:6" x14ac:dyDescent="0.25">
      <c r="A3" t="s">
        <v>1</v>
      </c>
      <c r="B3" s="102"/>
      <c r="C3" s="102"/>
      <c r="D3" s="102"/>
      <c r="E3" s="102"/>
      <c r="F3" s="102"/>
    </row>
    <row r="4" spans="1:6" x14ac:dyDescent="0.25">
      <c r="A4" t="s">
        <v>2</v>
      </c>
      <c r="B4" s="102"/>
      <c r="C4" s="102"/>
      <c r="D4" s="102"/>
      <c r="E4" s="102"/>
      <c r="F4" s="102"/>
    </row>
    <row r="5" spans="1:6" x14ac:dyDescent="0.25">
      <c r="A5" t="s">
        <v>3</v>
      </c>
      <c r="B5" s="103"/>
      <c r="C5" s="103"/>
      <c r="D5" s="103"/>
      <c r="E5" s="103"/>
      <c r="F5" s="103"/>
    </row>
    <row r="6" spans="1:6" x14ac:dyDescent="0.25">
      <c r="A6" t="s">
        <v>44</v>
      </c>
      <c r="B6" s="105">
        <v>5</v>
      </c>
      <c r="C6" s="105"/>
      <c r="D6" s="105"/>
      <c r="E6" s="105"/>
      <c r="F6" s="105"/>
    </row>
    <row r="7" spans="1:6" x14ac:dyDescent="0.25">
      <c r="A7" t="s">
        <v>32</v>
      </c>
      <c r="B7" s="61"/>
      <c r="C7" s="102" t="s">
        <v>31</v>
      </c>
      <c r="D7" s="102"/>
      <c r="E7" s="102"/>
      <c r="F7" s="102"/>
    </row>
    <row r="8" spans="1:6" ht="15.75" thickBot="1" x14ac:dyDescent="0.3"/>
    <row r="9" spans="1:6" ht="19.5" thickTop="1" x14ac:dyDescent="0.3">
      <c r="A9" s="106" t="s">
        <v>33</v>
      </c>
      <c r="B9" s="107"/>
      <c r="C9" s="107"/>
      <c r="D9" s="107"/>
      <c r="E9" s="107"/>
      <c r="F9" s="108"/>
    </row>
    <row r="10" spans="1:6" x14ac:dyDescent="0.25">
      <c r="A10" s="6"/>
      <c r="B10" s="4"/>
      <c r="C10" s="4"/>
      <c r="D10" s="4"/>
      <c r="E10" s="4"/>
      <c r="F10" s="5"/>
    </row>
    <row r="11" spans="1:6" x14ac:dyDescent="0.25">
      <c r="A11" s="22" t="s">
        <v>5</v>
      </c>
      <c r="B11" s="23">
        <v>0</v>
      </c>
      <c r="C11" s="24"/>
      <c r="D11" s="109" t="s">
        <v>35</v>
      </c>
      <c r="E11" s="109"/>
      <c r="F11" s="62">
        <f>4260/640368</f>
        <v>6.6524248557079677E-3</v>
      </c>
    </row>
    <row r="12" spans="1:6" x14ac:dyDescent="0.25">
      <c r="A12" s="2" t="s">
        <v>6</v>
      </c>
      <c r="B12" s="3">
        <v>0</v>
      </c>
      <c r="C12" s="4"/>
      <c r="D12" s="104" t="s">
        <v>36</v>
      </c>
      <c r="E12" s="104"/>
      <c r="F12" s="63">
        <f>38352/640368</f>
        <v>5.9890562926317364E-2</v>
      </c>
    </row>
    <row r="13" spans="1:6" x14ac:dyDescent="0.25">
      <c r="A13" s="2" t="s">
        <v>7</v>
      </c>
      <c r="B13" s="3">
        <v>0</v>
      </c>
      <c r="C13" s="4"/>
      <c r="D13" s="104" t="s">
        <v>83</v>
      </c>
      <c r="E13" s="104"/>
      <c r="F13" s="63">
        <f>(4260+8784)/640368</f>
        <v>2.0369537515928342E-2</v>
      </c>
    </row>
    <row r="14" spans="1:6" x14ac:dyDescent="0.25">
      <c r="A14" s="25" t="s">
        <v>34</v>
      </c>
      <c r="B14" s="26">
        <v>0</v>
      </c>
      <c r="C14" s="27"/>
      <c r="D14" s="70" t="s">
        <v>82</v>
      </c>
      <c r="E14" s="70"/>
      <c r="F14" s="71">
        <f>SUM(B11:B14)+SUM(F11:F13)</f>
        <v>8.691252529795368E-2</v>
      </c>
    </row>
    <row r="15" spans="1:6" ht="7.5" customHeight="1" x14ac:dyDescent="0.25">
      <c r="A15" s="6"/>
      <c r="B15" s="4"/>
      <c r="C15" s="4"/>
      <c r="D15" s="4"/>
      <c r="E15" s="4"/>
      <c r="F15" s="5"/>
    </row>
    <row r="16" spans="1:6" ht="15.75" x14ac:dyDescent="0.25">
      <c r="A16" s="94" t="s">
        <v>37</v>
      </c>
      <c r="B16" s="95"/>
      <c r="C16" s="95"/>
      <c r="D16" s="95"/>
      <c r="E16" s="95"/>
      <c r="F16" s="96"/>
    </row>
    <row r="17" spans="1:6" ht="30" x14ac:dyDescent="0.25">
      <c r="A17" s="12"/>
      <c r="B17" s="13" t="s">
        <v>8</v>
      </c>
      <c r="C17" s="14" t="s">
        <v>39</v>
      </c>
      <c r="D17" s="13" t="s">
        <v>4</v>
      </c>
      <c r="E17" s="13" t="s">
        <v>9</v>
      </c>
      <c r="F17" s="15" t="s">
        <v>15</v>
      </c>
    </row>
    <row r="18" spans="1:6" x14ac:dyDescent="0.25">
      <c r="A18" s="8" t="s">
        <v>63</v>
      </c>
      <c r="B18" s="64"/>
      <c r="C18" s="64"/>
      <c r="D18" s="65"/>
      <c r="E18" s="9"/>
      <c r="F18" s="11"/>
    </row>
    <row r="19" spans="1:6" x14ac:dyDescent="0.25">
      <c r="A19" s="8" t="s">
        <v>10</v>
      </c>
      <c r="B19" s="64"/>
      <c r="C19" s="64"/>
      <c r="D19" s="65"/>
      <c r="E19" s="9"/>
      <c r="F19" s="11"/>
    </row>
    <row r="20" spans="1:6" x14ac:dyDescent="0.25">
      <c r="A20" s="8" t="s">
        <v>11</v>
      </c>
      <c r="B20" s="64"/>
      <c r="C20" s="64"/>
      <c r="D20" s="65"/>
      <c r="E20" s="9"/>
      <c r="F20" s="11"/>
    </row>
    <row r="21" spans="1:6" x14ac:dyDescent="0.25">
      <c r="A21" s="8" t="s">
        <v>12</v>
      </c>
      <c r="B21" s="64"/>
      <c r="C21" s="64"/>
      <c r="D21" s="65"/>
      <c r="E21" s="9"/>
      <c r="F21" s="11"/>
    </row>
    <row r="22" spans="1:6" x14ac:dyDescent="0.25">
      <c r="A22" s="8" t="s">
        <v>13</v>
      </c>
      <c r="B22" s="64"/>
      <c r="C22" s="64"/>
      <c r="D22" s="65"/>
      <c r="E22" s="9"/>
      <c r="F22" s="11"/>
    </row>
    <row r="23" spans="1:6" x14ac:dyDescent="0.25">
      <c r="A23" s="8" t="s">
        <v>14</v>
      </c>
      <c r="B23" s="64"/>
      <c r="C23" s="64"/>
      <c r="D23" s="65"/>
      <c r="E23" s="9">
        <f t="shared" ref="E20:E23" si="0">(B23*D23*$F$14)</f>
        <v>0</v>
      </c>
      <c r="F23" s="11">
        <f t="shared" ref="F20:F23" si="1">(B23*D23*(1+$F$14))+(C23*D23)</f>
        <v>0</v>
      </c>
    </row>
    <row r="24" spans="1:6" x14ac:dyDescent="0.25">
      <c r="A24" s="8" t="s">
        <v>16</v>
      </c>
      <c r="B24" s="9"/>
      <c r="C24" s="9"/>
      <c r="D24" s="10"/>
      <c r="E24" s="9"/>
      <c r="F24" s="66"/>
    </row>
    <row r="25" spans="1:6" ht="15.75" x14ac:dyDescent="0.25">
      <c r="A25" s="37" t="s">
        <v>40</v>
      </c>
      <c r="B25" s="40"/>
      <c r="C25" s="40"/>
      <c r="D25" s="41">
        <f>SUM(D18:D23)</f>
        <v>0</v>
      </c>
      <c r="E25" s="40"/>
      <c r="F25" s="42">
        <f>SUM(F18:F24)</f>
        <v>0</v>
      </c>
    </row>
    <row r="26" spans="1:6" ht="7.5" customHeight="1" x14ac:dyDescent="0.25">
      <c r="A26" s="6"/>
      <c r="B26" s="4"/>
      <c r="C26" s="4"/>
      <c r="D26" s="4"/>
      <c r="E26" s="4"/>
      <c r="F26" s="5"/>
    </row>
    <row r="27" spans="1:6" ht="15.75" x14ac:dyDescent="0.25">
      <c r="A27" s="97" t="s">
        <v>38</v>
      </c>
      <c r="B27" s="98"/>
      <c r="C27" s="98"/>
      <c r="D27" s="98"/>
      <c r="E27" s="98"/>
      <c r="F27" s="99"/>
    </row>
    <row r="28" spans="1:6" x14ac:dyDescent="0.25">
      <c r="A28" s="16"/>
      <c r="B28" s="17" t="s">
        <v>15</v>
      </c>
      <c r="C28" s="100" t="s">
        <v>41</v>
      </c>
      <c r="D28" s="100"/>
      <c r="E28" s="100"/>
      <c r="F28" s="101"/>
    </row>
    <row r="29" spans="1:6" ht="30" customHeight="1" x14ac:dyDescent="0.25">
      <c r="A29" s="18" t="s">
        <v>17</v>
      </c>
      <c r="B29" s="67">
        <v>10151</v>
      </c>
      <c r="C29" s="92"/>
      <c r="D29" s="92"/>
      <c r="E29" s="92"/>
      <c r="F29" s="93"/>
    </row>
    <row r="30" spans="1:6" ht="30" customHeight="1" x14ac:dyDescent="0.25">
      <c r="A30" s="18" t="s">
        <v>18</v>
      </c>
      <c r="B30" s="67"/>
      <c r="C30" s="92"/>
      <c r="D30" s="92"/>
      <c r="E30" s="92"/>
      <c r="F30" s="93"/>
    </row>
    <row r="31" spans="1:6" ht="30" customHeight="1" x14ac:dyDescent="0.25">
      <c r="A31" s="18" t="s">
        <v>19</v>
      </c>
      <c r="B31" s="67">
        <v>0</v>
      </c>
      <c r="C31" s="92"/>
      <c r="D31" s="92"/>
      <c r="E31" s="92"/>
      <c r="F31" s="93"/>
    </row>
    <row r="32" spans="1:6" ht="30" customHeight="1" x14ac:dyDescent="0.25">
      <c r="A32" s="18" t="s">
        <v>20</v>
      </c>
      <c r="B32" s="67">
        <v>0</v>
      </c>
      <c r="C32" s="92"/>
      <c r="D32" s="92"/>
      <c r="E32" s="92"/>
      <c r="F32" s="93"/>
    </row>
    <row r="33" spans="1:6" ht="30" customHeight="1" x14ac:dyDescent="0.25">
      <c r="A33" s="18" t="s">
        <v>21</v>
      </c>
      <c r="B33" s="67">
        <v>0</v>
      </c>
      <c r="C33" s="92"/>
      <c r="D33" s="92"/>
      <c r="E33" s="92"/>
      <c r="F33" s="93"/>
    </row>
    <row r="34" spans="1:6" ht="30" customHeight="1" x14ac:dyDescent="0.25">
      <c r="A34" s="18" t="s">
        <v>22</v>
      </c>
      <c r="B34" s="67">
        <v>0</v>
      </c>
      <c r="C34" s="92"/>
      <c r="D34" s="92"/>
      <c r="E34" s="92"/>
      <c r="F34" s="93"/>
    </row>
    <row r="35" spans="1:6" ht="30" customHeight="1" x14ac:dyDescent="0.25">
      <c r="A35" s="18" t="s">
        <v>23</v>
      </c>
      <c r="B35" s="67">
        <v>0</v>
      </c>
      <c r="C35" s="92"/>
      <c r="D35" s="92"/>
      <c r="E35" s="92"/>
      <c r="F35" s="93"/>
    </row>
    <row r="36" spans="1:6" ht="30" customHeight="1" x14ac:dyDescent="0.25">
      <c r="A36" s="18" t="s">
        <v>24</v>
      </c>
      <c r="B36" s="67">
        <v>0</v>
      </c>
      <c r="C36" s="92"/>
      <c r="D36" s="92"/>
      <c r="E36" s="92"/>
      <c r="F36" s="93"/>
    </row>
    <row r="37" spans="1:6" ht="30" customHeight="1" x14ac:dyDescent="0.25">
      <c r="A37" s="18" t="s">
        <v>25</v>
      </c>
      <c r="B37" s="67">
        <v>0</v>
      </c>
      <c r="C37" s="92"/>
      <c r="D37" s="92"/>
      <c r="E37" s="92"/>
      <c r="F37" s="93"/>
    </row>
    <row r="38" spans="1:6" ht="30" customHeight="1" x14ac:dyDescent="0.25">
      <c r="A38" s="18" t="s">
        <v>42</v>
      </c>
      <c r="B38" s="67"/>
      <c r="C38" s="92"/>
      <c r="D38" s="92"/>
      <c r="E38" s="92"/>
      <c r="F38" s="93"/>
    </row>
    <row r="39" spans="1:6" ht="30" customHeight="1" x14ac:dyDescent="0.25">
      <c r="A39" s="18" t="s">
        <v>27</v>
      </c>
      <c r="B39" s="67">
        <v>0</v>
      </c>
      <c r="C39" s="92"/>
      <c r="D39" s="92"/>
      <c r="E39" s="92"/>
      <c r="F39" s="93"/>
    </row>
    <row r="40" spans="1:6" ht="30" customHeight="1" x14ac:dyDescent="0.25">
      <c r="A40" s="18" t="s">
        <v>28</v>
      </c>
      <c r="B40" s="67"/>
      <c r="C40" s="92"/>
      <c r="D40" s="92"/>
      <c r="E40" s="92"/>
      <c r="F40" s="93"/>
    </row>
    <row r="41" spans="1:6" ht="60" customHeight="1" x14ac:dyDescent="0.25">
      <c r="A41" s="18" t="s">
        <v>26</v>
      </c>
      <c r="B41" s="67">
        <v>0</v>
      </c>
      <c r="C41" s="92">
        <v>0</v>
      </c>
      <c r="D41" s="92"/>
      <c r="E41" s="92"/>
      <c r="F41" s="93"/>
    </row>
    <row r="42" spans="1:6" ht="30" customHeight="1" thickBot="1" x14ac:dyDescent="0.3">
      <c r="A42" s="36" t="s">
        <v>40</v>
      </c>
      <c r="B42" s="39">
        <f>SUM(B29:B41)</f>
        <v>10151</v>
      </c>
      <c r="C42" s="76"/>
      <c r="D42" s="77"/>
      <c r="E42" s="77"/>
      <c r="F42" s="78"/>
    </row>
    <row r="43" spans="1:6" ht="16.5" thickTop="1" thickBot="1" x14ac:dyDescent="0.3"/>
    <row r="44" spans="1:6" ht="19.5" thickTop="1" x14ac:dyDescent="0.25">
      <c r="A44" s="87" t="s">
        <v>43</v>
      </c>
      <c r="B44" s="88"/>
      <c r="C44" s="88"/>
      <c r="D44" s="88"/>
      <c r="E44" s="88"/>
      <c r="F44" s="89"/>
    </row>
    <row r="45" spans="1:6" ht="15.75" x14ac:dyDescent="0.25">
      <c r="A45" s="30" t="s">
        <v>45</v>
      </c>
      <c r="B45" s="31" t="s">
        <v>15</v>
      </c>
      <c r="C45" s="90" t="s">
        <v>41</v>
      </c>
      <c r="D45" s="90"/>
      <c r="E45" s="90"/>
      <c r="F45" s="91"/>
    </row>
    <row r="46" spans="1:6" ht="30" customHeight="1" x14ac:dyDescent="0.25">
      <c r="A46" s="18" t="s">
        <v>46</v>
      </c>
      <c r="B46" s="67"/>
      <c r="C46" s="92"/>
      <c r="D46" s="92"/>
      <c r="E46" s="92"/>
      <c r="F46" s="93"/>
    </row>
    <row r="47" spans="1:6" ht="30" customHeight="1" x14ac:dyDescent="0.25">
      <c r="A47" s="18" t="s">
        <v>47</v>
      </c>
      <c r="B47" s="67"/>
      <c r="C47" s="92"/>
      <c r="D47" s="92"/>
      <c r="E47" s="92"/>
      <c r="F47" s="93"/>
    </row>
    <row r="48" spans="1:6" ht="30" customHeight="1" x14ac:dyDescent="0.25">
      <c r="A48" s="18" t="s">
        <v>48</v>
      </c>
      <c r="B48" s="67"/>
      <c r="C48" s="92"/>
      <c r="D48" s="92"/>
      <c r="E48" s="92"/>
      <c r="F48" s="93"/>
    </row>
    <row r="49" spans="1:6" ht="30" customHeight="1" x14ac:dyDescent="0.25">
      <c r="A49" s="18" t="s">
        <v>84</v>
      </c>
      <c r="B49" s="67"/>
      <c r="C49" s="92"/>
      <c r="D49" s="92"/>
      <c r="E49" s="92"/>
      <c r="F49" s="93"/>
    </row>
    <row r="50" spans="1:6" ht="30" customHeight="1" x14ac:dyDescent="0.25">
      <c r="A50" s="18" t="s">
        <v>49</v>
      </c>
      <c r="B50" s="67"/>
      <c r="C50" s="92"/>
      <c r="D50" s="92"/>
      <c r="E50" s="92"/>
      <c r="F50" s="93"/>
    </row>
    <row r="51" spans="1:6" ht="60" customHeight="1" x14ac:dyDescent="0.25">
      <c r="A51" s="18" t="s">
        <v>50</v>
      </c>
      <c r="B51" s="67"/>
      <c r="C51" s="92"/>
      <c r="D51" s="92"/>
      <c r="E51" s="92"/>
      <c r="F51" s="93"/>
    </row>
    <row r="52" spans="1:6" ht="30" customHeight="1" x14ac:dyDescent="0.25">
      <c r="A52" s="33" t="s">
        <v>51</v>
      </c>
      <c r="B52" s="38">
        <f>SUM(B46:B51)</f>
        <v>0</v>
      </c>
      <c r="C52" s="82"/>
      <c r="D52" s="83"/>
      <c r="E52" s="83"/>
      <c r="F52" s="84"/>
    </row>
    <row r="53" spans="1:6" x14ac:dyDescent="0.25">
      <c r="A53" s="6"/>
      <c r="B53" s="4"/>
      <c r="C53" s="4"/>
      <c r="D53" s="4"/>
      <c r="E53" s="4"/>
      <c r="F53" s="5"/>
    </row>
    <row r="54" spans="1:6" x14ac:dyDescent="0.25">
      <c r="A54" s="44" t="s">
        <v>60</v>
      </c>
      <c r="B54" s="43" t="s">
        <v>4</v>
      </c>
      <c r="C54" s="43" t="s">
        <v>15</v>
      </c>
      <c r="D54" s="85" t="s">
        <v>41</v>
      </c>
      <c r="E54" s="85"/>
      <c r="F54" s="86"/>
    </row>
    <row r="55" spans="1:6" x14ac:dyDescent="0.25">
      <c r="A55" s="8" t="s">
        <v>52</v>
      </c>
      <c r="B55" s="68"/>
      <c r="C55" s="21">
        <f>($B$19*B55*(1+$F$14))+($C$19*B55)</f>
        <v>0</v>
      </c>
      <c r="D55" s="73"/>
      <c r="E55" s="73"/>
      <c r="F55" s="74"/>
    </row>
    <row r="56" spans="1:6" x14ac:dyDescent="0.25">
      <c r="A56" s="8" t="s">
        <v>53</v>
      </c>
      <c r="B56" s="68"/>
      <c r="C56" s="21">
        <f>($B$20*B56*(1+$F$14))+($C$20*B56)</f>
        <v>0</v>
      </c>
      <c r="D56" s="73"/>
      <c r="E56" s="73"/>
      <c r="F56" s="74"/>
    </row>
    <row r="57" spans="1:6" x14ac:dyDescent="0.25">
      <c r="A57" s="8" t="s">
        <v>54</v>
      </c>
      <c r="B57" s="68"/>
      <c r="C57" s="21">
        <f>($B$21*B57*(1+$F$14))+($C$21*B57)</f>
        <v>0</v>
      </c>
      <c r="D57" s="73"/>
      <c r="E57" s="73"/>
      <c r="F57" s="74"/>
    </row>
    <row r="58" spans="1:6" x14ac:dyDescent="0.25">
      <c r="A58" s="8" t="s">
        <v>55</v>
      </c>
      <c r="B58" s="68"/>
      <c r="C58" s="21">
        <f>($B$22*B58*(1+$F$14))+($C$22*B58)</f>
        <v>0</v>
      </c>
      <c r="D58" s="73"/>
      <c r="E58" s="73"/>
      <c r="F58" s="74"/>
    </row>
    <row r="59" spans="1:6" x14ac:dyDescent="0.25">
      <c r="A59" s="8" t="s">
        <v>56</v>
      </c>
      <c r="B59" s="68"/>
      <c r="C59" s="21">
        <f>($B$23*B59*(1+$F$14))+($C$23*B59)</f>
        <v>0</v>
      </c>
      <c r="D59" s="73"/>
      <c r="E59" s="73"/>
      <c r="F59" s="74"/>
    </row>
    <row r="60" spans="1:6" x14ac:dyDescent="0.25">
      <c r="A60" s="8" t="s">
        <v>57</v>
      </c>
      <c r="B60" s="7"/>
      <c r="C60" s="69"/>
      <c r="D60" s="73"/>
      <c r="E60" s="73"/>
      <c r="F60" s="74"/>
    </row>
    <row r="61" spans="1:6" ht="15.75" x14ac:dyDescent="0.25">
      <c r="A61" s="35" t="s">
        <v>58</v>
      </c>
      <c r="B61" s="32"/>
      <c r="C61" s="38">
        <f>SUM(C55:C60)</f>
        <v>0</v>
      </c>
      <c r="D61" s="82"/>
      <c r="E61" s="83"/>
      <c r="F61" s="84"/>
    </row>
    <row r="62" spans="1:6" ht="5.0999999999999996" customHeight="1" x14ac:dyDescent="0.25">
      <c r="A62" s="79"/>
      <c r="B62" s="80"/>
      <c r="C62" s="80"/>
      <c r="D62" s="80"/>
      <c r="E62" s="80"/>
      <c r="F62" s="81"/>
    </row>
    <row r="63" spans="1:6" x14ac:dyDescent="0.25">
      <c r="A63" s="44" t="s">
        <v>59</v>
      </c>
      <c r="B63" s="43" t="s">
        <v>4</v>
      </c>
      <c r="C63" s="43" t="s">
        <v>15</v>
      </c>
      <c r="D63" s="85" t="s">
        <v>41</v>
      </c>
      <c r="E63" s="85"/>
      <c r="F63" s="86"/>
    </row>
    <row r="64" spans="1:6" x14ac:dyDescent="0.25">
      <c r="A64" s="8" t="s">
        <v>52</v>
      </c>
      <c r="B64" s="68"/>
      <c r="C64" s="21">
        <f>($B$19*B64*(1+$F$14))+($C$19*B64)</f>
        <v>0</v>
      </c>
      <c r="D64" s="73"/>
      <c r="E64" s="73"/>
      <c r="F64" s="74"/>
    </row>
    <row r="65" spans="1:6" x14ac:dyDescent="0.25">
      <c r="A65" s="8" t="s">
        <v>53</v>
      </c>
      <c r="B65" s="68"/>
      <c r="C65" s="21">
        <f>($B$20*B65*(1+$F$14))+($C$20*B65)</f>
        <v>0</v>
      </c>
      <c r="D65" s="73"/>
      <c r="E65" s="73"/>
      <c r="F65" s="74"/>
    </row>
    <row r="66" spans="1:6" x14ac:dyDescent="0.25">
      <c r="A66" s="8" t="s">
        <v>54</v>
      </c>
      <c r="B66" s="68">
        <v>1</v>
      </c>
      <c r="C66" s="21">
        <f>($B$21*B66*(1+$F$14))+($C$21*B66)</f>
        <v>0</v>
      </c>
      <c r="D66" s="73"/>
      <c r="E66" s="73"/>
      <c r="F66" s="74"/>
    </row>
    <row r="67" spans="1:6" x14ac:dyDescent="0.25">
      <c r="A67" s="8" t="s">
        <v>55</v>
      </c>
      <c r="B67" s="68"/>
      <c r="C67" s="21">
        <f>($B$22*B67*(1+$F$14))+($C$22*B67)</f>
        <v>0</v>
      </c>
      <c r="D67" s="73"/>
      <c r="E67" s="73"/>
      <c r="F67" s="74"/>
    </row>
    <row r="68" spans="1:6" x14ac:dyDescent="0.25">
      <c r="A68" s="8" t="s">
        <v>56</v>
      </c>
      <c r="B68" s="68"/>
      <c r="C68" s="21">
        <f>($B$23*B68*(1+$F$14))+($C$23*B68)</f>
        <v>0</v>
      </c>
      <c r="D68" s="73"/>
      <c r="E68" s="73"/>
      <c r="F68" s="74"/>
    </row>
    <row r="69" spans="1:6" x14ac:dyDescent="0.25">
      <c r="A69" s="8" t="s">
        <v>57</v>
      </c>
      <c r="B69" s="7"/>
      <c r="C69" s="69"/>
      <c r="D69" s="73"/>
      <c r="E69" s="73"/>
      <c r="F69" s="74"/>
    </row>
    <row r="70" spans="1:6" ht="15.75" x14ac:dyDescent="0.25">
      <c r="A70" s="35" t="s">
        <v>58</v>
      </c>
      <c r="B70" s="32"/>
      <c r="C70" s="38">
        <f>SUM(C64:C69)</f>
        <v>0</v>
      </c>
      <c r="D70" s="82"/>
      <c r="E70" s="83"/>
      <c r="F70" s="84"/>
    </row>
    <row r="71" spans="1:6" ht="5.0999999999999996" customHeight="1" x14ac:dyDescent="0.25">
      <c r="A71" s="79"/>
      <c r="B71" s="80"/>
      <c r="C71" s="80"/>
      <c r="D71" s="80"/>
      <c r="E71" s="80"/>
      <c r="F71" s="81"/>
    </row>
    <row r="72" spans="1:6" x14ac:dyDescent="0.25">
      <c r="A72" s="44" t="s">
        <v>61</v>
      </c>
      <c r="B72" s="43" t="s">
        <v>4</v>
      </c>
      <c r="C72" s="43" t="s">
        <v>15</v>
      </c>
      <c r="D72" s="85" t="s">
        <v>41</v>
      </c>
      <c r="E72" s="85"/>
      <c r="F72" s="86"/>
    </row>
    <row r="73" spans="1:6" x14ac:dyDescent="0.25">
      <c r="A73" s="8" t="s">
        <v>52</v>
      </c>
      <c r="B73" s="68"/>
      <c r="C73" s="21">
        <f>($B$19*B73*(1+$F$14))+($C$19*B73)</f>
        <v>0</v>
      </c>
      <c r="D73" s="73"/>
      <c r="E73" s="73"/>
      <c r="F73" s="74"/>
    </row>
    <row r="74" spans="1:6" x14ac:dyDescent="0.25">
      <c r="A74" s="8" t="s">
        <v>53</v>
      </c>
      <c r="B74" s="68"/>
      <c r="C74" s="21">
        <f>($B$20*B74*(1+$F$14))+($C$20*B74)</f>
        <v>0</v>
      </c>
      <c r="D74" s="73"/>
      <c r="E74" s="73"/>
      <c r="F74" s="74"/>
    </row>
    <row r="75" spans="1:6" x14ac:dyDescent="0.25">
      <c r="A75" s="8" t="s">
        <v>54</v>
      </c>
      <c r="B75" s="68"/>
      <c r="C75" s="21">
        <f>($B$21*B75*(1+$F$14))+($C$21*B75)</f>
        <v>0</v>
      </c>
      <c r="D75" s="73"/>
      <c r="E75" s="73"/>
      <c r="F75" s="74"/>
    </row>
    <row r="76" spans="1:6" x14ac:dyDescent="0.25">
      <c r="A76" s="8" t="s">
        <v>55</v>
      </c>
      <c r="B76" s="68">
        <v>1</v>
      </c>
      <c r="C76" s="21">
        <f>($B$22*B76*(1+$F$14))+($C$22*B76)</f>
        <v>0</v>
      </c>
      <c r="D76" s="73"/>
      <c r="E76" s="73"/>
      <c r="F76" s="74"/>
    </row>
    <row r="77" spans="1:6" x14ac:dyDescent="0.25">
      <c r="A77" s="8" t="s">
        <v>56</v>
      </c>
      <c r="B77" s="68"/>
      <c r="C77" s="21">
        <f>($B$23*B77*(1+$F$14))+($C$23*B77)</f>
        <v>0</v>
      </c>
      <c r="D77" s="73"/>
      <c r="E77" s="73"/>
      <c r="F77" s="74"/>
    </row>
    <row r="78" spans="1:6" x14ac:dyDescent="0.25">
      <c r="A78" s="8" t="s">
        <v>57</v>
      </c>
      <c r="B78" s="7"/>
      <c r="C78" s="69"/>
      <c r="D78" s="73"/>
      <c r="E78" s="73"/>
      <c r="F78" s="74"/>
    </row>
    <row r="79" spans="1:6" ht="15.75" x14ac:dyDescent="0.25">
      <c r="A79" s="35" t="s">
        <v>58</v>
      </c>
      <c r="B79" s="32"/>
      <c r="C79" s="38">
        <f>SUM(C73:C78)</f>
        <v>0</v>
      </c>
      <c r="D79" s="82"/>
      <c r="E79" s="83"/>
      <c r="F79" s="84"/>
    </row>
    <row r="80" spans="1:6" ht="5.0999999999999996" customHeight="1" x14ac:dyDescent="0.25">
      <c r="A80" s="79"/>
      <c r="B80" s="80"/>
      <c r="C80" s="80"/>
      <c r="D80" s="80"/>
      <c r="E80" s="80"/>
      <c r="F80" s="81"/>
    </row>
    <row r="81" spans="1:6" x14ac:dyDescent="0.25">
      <c r="A81" s="44" t="s">
        <v>62</v>
      </c>
      <c r="B81" s="43" t="s">
        <v>4</v>
      </c>
      <c r="C81" s="43" t="s">
        <v>15</v>
      </c>
      <c r="D81" s="85" t="s">
        <v>41</v>
      </c>
      <c r="E81" s="85"/>
      <c r="F81" s="86"/>
    </row>
    <row r="82" spans="1:6" x14ac:dyDescent="0.25">
      <c r="A82" s="8" t="s">
        <v>52</v>
      </c>
      <c r="B82" s="68"/>
      <c r="C82" s="21">
        <f>($B$19*B82*(1+$F$14))+($C$19*B82)</f>
        <v>0</v>
      </c>
      <c r="D82" s="73"/>
      <c r="E82" s="73"/>
      <c r="F82" s="74"/>
    </row>
    <row r="83" spans="1:6" x14ac:dyDescent="0.25">
      <c r="A83" s="8" t="s">
        <v>53</v>
      </c>
      <c r="B83" s="68"/>
      <c r="C83" s="21">
        <f>($B$20*B83*(1+$F$14))+($C$20*B83)</f>
        <v>0</v>
      </c>
      <c r="D83" s="73"/>
      <c r="E83" s="73"/>
      <c r="F83" s="74"/>
    </row>
    <row r="84" spans="1:6" x14ac:dyDescent="0.25">
      <c r="A84" s="8" t="s">
        <v>54</v>
      </c>
      <c r="B84" s="68"/>
      <c r="C84" s="21">
        <f>($B$21*B84*(1+$F$14))+($C$21*B84)</f>
        <v>0</v>
      </c>
      <c r="D84" s="73"/>
      <c r="E84" s="73"/>
      <c r="F84" s="74"/>
    </row>
    <row r="85" spans="1:6" x14ac:dyDescent="0.25">
      <c r="A85" s="8" t="s">
        <v>55</v>
      </c>
      <c r="B85" s="68">
        <v>1</v>
      </c>
      <c r="C85" s="21">
        <f>($B$22*B85*(1+$F$14))+($C$22*B85)</f>
        <v>0</v>
      </c>
      <c r="D85" s="73"/>
      <c r="E85" s="73"/>
      <c r="F85" s="74"/>
    </row>
    <row r="86" spans="1:6" x14ac:dyDescent="0.25">
      <c r="A86" s="8" t="s">
        <v>56</v>
      </c>
      <c r="B86" s="68"/>
      <c r="C86" s="21">
        <f>($B$23*B86*(1+$F$14))+($C$23*B86)</f>
        <v>0</v>
      </c>
      <c r="D86" s="73"/>
      <c r="E86" s="73"/>
      <c r="F86" s="74"/>
    </row>
    <row r="87" spans="1:6" x14ac:dyDescent="0.25">
      <c r="A87" s="8" t="s">
        <v>57</v>
      </c>
      <c r="B87" s="7"/>
      <c r="C87" s="69"/>
      <c r="D87" s="73"/>
      <c r="E87" s="73"/>
      <c r="F87" s="74"/>
    </row>
    <row r="88" spans="1:6" ht="16.5" thickBot="1" x14ac:dyDescent="0.3">
      <c r="A88" s="34" t="s">
        <v>58</v>
      </c>
      <c r="B88" s="20"/>
      <c r="C88" s="39">
        <f>SUM(C82:C87)</f>
        <v>0</v>
      </c>
      <c r="D88" s="76"/>
      <c r="E88" s="77"/>
      <c r="F88" s="78"/>
    </row>
    <row r="89" spans="1:6" ht="15.75" thickTop="1" x14ac:dyDescent="0.25"/>
    <row r="90" spans="1:6" ht="19.5" thickBot="1" x14ac:dyDescent="0.35">
      <c r="A90" s="75"/>
      <c r="B90" s="75"/>
      <c r="C90" s="75"/>
      <c r="D90" s="75"/>
      <c r="E90" s="75"/>
      <c r="F90" s="75"/>
    </row>
    <row r="91" spans="1:6" ht="16.5" thickTop="1" x14ac:dyDescent="0.25">
      <c r="A91" s="48" t="s">
        <v>76</v>
      </c>
      <c r="B91" s="49" t="s">
        <v>64</v>
      </c>
      <c r="C91" s="49" t="s">
        <v>65</v>
      </c>
      <c r="D91" s="49" t="s">
        <v>66</v>
      </c>
      <c r="E91" s="49" t="s">
        <v>67</v>
      </c>
      <c r="F91" s="50" t="s">
        <v>68</v>
      </c>
    </row>
    <row r="92" spans="1:6" x14ac:dyDescent="0.25">
      <c r="A92" s="8" t="s">
        <v>70</v>
      </c>
      <c r="B92" s="46">
        <f>D18</f>
        <v>0</v>
      </c>
      <c r="C92" s="46">
        <f>$B$92</f>
        <v>0</v>
      </c>
      <c r="D92" s="46">
        <f t="shared" ref="D92:F92" si="2">$B$92</f>
        <v>0</v>
      </c>
      <c r="E92" s="46">
        <f t="shared" si="2"/>
        <v>0</v>
      </c>
      <c r="F92" s="47">
        <f t="shared" si="2"/>
        <v>0</v>
      </c>
    </row>
    <row r="93" spans="1:6" x14ac:dyDescent="0.25">
      <c r="A93" s="8" t="s">
        <v>71</v>
      </c>
      <c r="B93" s="46">
        <f t="shared" ref="B93:B97" si="3">D19</f>
        <v>0</v>
      </c>
      <c r="C93" s="46">
        <f>B93+B55</f>
        <v>0</v>
      </c>
      <c r="D93" s="46">
        <f>C93+B64</f>
        <v>0</v>
      </c>
      <c r="E93" s="46">
        <f>D93+B73</f>
        <v>0</v>
      </c>
      <c r="F93" s="47">
        <f>E93+B82</f>
        <v>0</v>
      </c>
    </row>
    <row r="94" spans="1:6" x14ac:dyDescent="0.25">
      <c r="A94" s="8" t="s">
        <v>72</v>
      </c>
      <c r="B94" s="46">
        <f t="shared" si="3"/>
        <v>0</v>
      </c>
      <c r="C94" s="46">
        <f>B94+B56</f>
        <v>0</v>
      </c>
      <c r="D94" s="46">
        <f>C94+B65</f>
        <v>0</v>
      </c>
      <c r="E94" s="46">
        <f>D94+B74</f>
        <v>0</v>
      </c>
      <c r="F94" s="47">
        <f>E94+B83</f>
        <v>0</v>
      </c>
    </row>
    <row r="95" spans="1:6" x14ac:dyDescent="0.25">
      <c r="A95" s="8" t="s">
        <v>73</v>
      </c>
      <c r="B95" s="46">
        <f t="shared" si="3"/>
        <v>0</v>
      </c>
      <c r="C95" s="46">
        <f>B95+B57</f>
        <v>0</v>
      </c>
      <c r="D95" s="46">
        <f>C95+B66</f>
        <v>1</v>
      </c>
      <c r="E95" s="46">
        <f>D95+B75</f>
        <v>1</v>
      </c>
      <c r="F95" s="47">
        <f>E95+B84</f>
        <v>1</v>
      </c>
    </row>
    <row r="96" spans="1:6" x14ac:dyDescent="0.25">
      <c r="A96" s="8" t="s">
        <v>74</v>
      </c>
      <c r="B96" s="46">
        <f t="shared" si="3"/>
        <v>0</v>
      </c>
      <c r="C96" s="46">
        <f>B96+B58</f>
        <v>0</v>
      </c>
      <c r="D96" s="46">
        <f>C96+B67</f>
        <v>0</v>
      </c>
      <c r="E96" s="46">
        <f>D96+B76</f>
        <v>1</v>
      </c>
      <c r="F96" s="47">
        <f>E96+B85</f>
        <v>2</v>
      </c>
    </row>
    <row r="97" spans="1:6" x14ac:dyDescent="0.25">
      <c r="A97" s="8" t="s">
        <v>75</v>
      </c>
      <c r="B97" s="46">
        <f t="shared" si="3"/>
        <v>0</v>
      </c>
      <c r="C97" s="46">
        <f>B97+B59</f>
        <v>0</v>
      </c>
      <c r="D97" s="46">
        <f>C97+B68</f>
        <v>0</v>
      </c>
      <c r="E97" s="46">
        <f>D97+B77</f>
        <v>0</v>
      </c>
      <c r="F97" s="47">
        <f>E97+B86</f>
        <v>0</v>
      </c>
    </row>
    <row r="98" spans="1:6" ht="15.75" thickBot="1" x14ac:dyDescent="0.3">
      <c r="A98" s="19" t="s">
        <v>58</v>
      </c>
      <c r="B98" s="51">
        <f>SUM(B92:B97)</f>
        <v>0</v>
      </c>
      <c r="C98" s="51">
        <f t="shared" ref="C98:F98" si="4">SUM(C92:C97)</f>
        <v>0</v>
      </c>
      <c r="D98" s="51">
        <f t="shared" si="4"/>
        <v>1</v>
      </c>
      <c r="E98" s="51">
        <f t="shared" si="4"/>
        <v>2</v>
      </c>
      <c r="F98" s="52">
        <f t="shared" si="4"/>
        <v>3</v>
      </c>
    </row>
    <row r="99" spans="1:6" ht="15.75" thickTop="1" x14ac:dyDescent="0.25"/>
    <row r="100" spans="1:6" x14ac:dyDescent="0.25">
      <c r="A100" s="45"/>
      <c r="C100" s="28"/>
    </row>
    <row r="101" spans="1:6" ht="15.75" thickBot="1" x14ac:dyDescent="0.3"/>
    <row r="102" spans="1:6" ht="30" customHeight="1" thickTop="1" x14ac:dyDescent="0.25">
      <c r="A102" s="53" t="s">
        <v>69</v>
      </c>
      <c r="B102" s="54" t="s">
        <v>79</v>
      </c>
      <c r="C102" s="54" t="s">
        <v>80</v>
      </c>
      <c r="D102" s="54" t="s">
        <v>81</v>
      </c>
      <c r="E102" s="55" t="s">
        <v>78</v>
      </c>
    </row>
    <row r="103" spans="1:6" ht="30" customHeight="1" x14ac:dyDescent="0.25">
      <c r="A103" s="59" t="s">
        <v>64</v>
      </c>
      <c r="B103" s="29">
        <f>($F$25+$B$42)</f>
        <v>10151</v>
      </c>
      <c r="C103" s="29">
        <f>B52</f>
        <v>0</v>
      </c>
      <c r="D103" s="29">
        <f>E103</f>
        <v>0</v>
      </c>
      <c r="E103" s="56">
        <f>IF(B103+C103&gt;$B$110,$B$110,B103+C103)</f>
        <v>0</v>
      </c>
    </row>
    <row r="104" spans="1:6" ht="30" customHeight="1" x14ac:dyDescent="0.25">
      <c r="A104" s="59" t="s">
        <v>65</v>
      </c>
      <c r="B104" s="29">
        <f t="shared" ref="B104:B107" si="5">($F$25+$B$42)</f>
        <v>10151</v>
      </c>
      <c r="C104" s="29">
        <f>(B52*2)+C61</f>
        <v>0</v>
      </c>
      <c r="D104" s="29">
        <f>E104/2</f>
        <v>0</v>
      </c>
      <c r="E104" s="56">
        <f>IF(B104+C104&gt;$B$110,$B$110,B104+C104)</f>
        <v>0</v>
      </c>
    </row>
    <row r="105" spans="1:6" ht="30" customHeight="1" x14ac:dyDescent="0.25">
      <c r="A105" s="59" t="s">
        <v>66</v>
      </c>
      <c r="B105" s="29">
        <f t="shared" si="5"/>
        <v>10151</v>
      </c>
      <c r="C105" s="29">
        <f>(B52*3)+C61+C70</f>
        <v>0</v>
      </c>
      <c r="D105" s="29">
        <f>E105/3</f>
        <v>0</v>
      </c>
      <c r="E105" s="56">
        <f>IF(B105+C105&gt;$B$110,$B$110,B105+C105)</f>
        <v>0</v>
      </c>
    </row>
    <row r="106" spans="1:6" ht="30" customHeight="1" x14ac:dyDescent="0.25">
      <c r="A106" s="59" t="s">
        <v>67</v>
      </c>
      <c r="B106" s="29">
        <f t="shared" si="5"/>
        <v>10151</v>
      </c>
      <c r="C106" s="29">
        <f>(B52*4)+C61+C70+C79</f>
        <v>0</v>
      </c>
      <c r="D106" s="29">
        <f>E106/4</f>
        <v>0</v>
      </c>
      <c r="E106" s="56">
        <f>IF(B106+C106&gt;$B$110,$B$110,B106+C106)</f>
        <v>0</v>
      </c>
    </row>
    <row r="107" spans="1:6" ht="30" customHeight="1" thickBot="1" x14ac:dyDescent="0.3">
      <c r="A107" s="60" t="s">
        <v>68</v>
      </c>
      <c r="B107" s="57">
        <f t="shared" si="5"/>
        <v>10151</v>
      </c>
      <c r="C107" s="57">
        <f>(B52*4)+C61+C70+C79+C88</f>
        <v>0</v>
      </c>
      <c r="D107" s="57">
        <f>E107/5</f>
        <v>0</v>
      </c>
      <c r="E107" s="58">
        <f>IF(B107+C107&gt;$B$110,$B$110,B107+C107)</f>
        <v>0</v>
      </c>
    </row>
    <row r="108" spans="1:6" ht="15.75" thickTop="1" x14ac:dyDescent="0.25"/>
    <row r="109" spans="1:6" x14ac:dyDescent="0.25">
      <c r="B109" s="72" t="str">
        <f>"* Facility total not to exceed vendored rate at full capacity ("&amp;TEXT(B110,"$0,000.00")&amp;" "&amp;C7&amp;")"</f>
        <v>* Facility total not to exceed vendored rate at full capacity ($0,000.00 Per Month)</v>
      </c>
    </row>
    <row r="110" spans="1:6" hidden="1" x14ac:dyDescent="0.25">
      <c r="A110" s="45" t="s">
        <v>77</v>
      </c>
      <c r="B110" s="1">
        <f>B7*B6</f>
        <v>0</v>
      </c>
      <c r="C110" s="28"/>
    </row>
  </sheetData>
  <sheetProtection selectLockedCells="1"/>
  <mergeCells count="72">
    <mergeCell ref="B2:F2"/>
    <mergeCell ref="B3:F3"/>
    <mergeCell ref="B4:F4"/>
    <mergeCell ref="B5:F5"/>
    <mergeCell ref="D13:E13"/>
    <mergeCell ref="B6:F6"/>
    <mergeCell ref="C7:F7"/>
    <mergeCell ref="A9:F9"/>
    <mergeCell ref="D11:E11"/>
    <mergeCell ref="D12:E12"/>
    <mergeCell ref="A16:F16"/>
    <mergeCell ref="A27:F27"/>
    <mergeCell ref="C39:F39"/>
    <mergeCell ref="C40:F40"/>
    <mergeCell ref="C41:F41"/>
    <mergeCell ref="C37:F37"/>
    <mergeCell ref="C38:F38"/>
    <mergeCell ref="C28:F28"/>
    <mergeCell ref="C29:F29"/>
    <mergeCell ref="C30:F30"/>
    <mergeCell ref="C31:F31"/>
    <mergeCell ref="C32:F32"/>
    <mergeCell ref="C33:F33"/>
    <mergeCell ref="C34:F34"/>
    <mergeCell ref="C35:F35"/>
    <mergeCell ref="C36:F36"/>
    <mergeCell ref="C42:F42"/>
    <mergeCell ref="A44:F44"/>
    <mergeCell ref="D57:F57"/>
    <mergeCell ref="C45:F45"/>
    <mergeCell ref="C46:F46"/>
    <mergeCell ref="C47:F47"/>
    <mergeCell ref="C48:F48"/>
    <mergeCell ref="C49:F49"/>
    <mergeCell ref="C50:F50"/>
    <mergeCell ref="C51:F51"/>
    <mergeCell ref="C52:F52"/>
    <mergeCell ref="D54:F54"/>
    <mergeCell ref="D55:F55"/>
    <mergeCell ref="D56:F56"/>
    <mergeCell ref="D58:F58"/>
    <mergeCell ref="D59:F59"/>
    <mergeCell ref="D60:F60"/>
    <mergeCell ref="D61:F61"/>
    <mergeCell ref="D63:F63"/>
    <mergeCell ref="A62:F62"/>
    <mergeCell ref="D81:F81"/>
    <mergeCell ref="D82:F82"/>
    <mergeCell ref="D83:F83"/>
    <mergeCell ref="D84:F84"/>
    <mergeCell ref="D72:F72"/>
    <mergeCell ref="D73:F73"/>
    <mergeCell ref="D74:F74"/>
    <mergeCell ref="D75:F75"/>
    <mergeCell ref="D76:F76"/>
    <mergeCell ref="D77:F77"/>
    <mergeCell ref="D64:F64"/>
    <mergeCell ref="A90:F90"/>
    <mergeCell ref="D85:F85"/>
    <mergeCell ref="D86:F86"/>
    <mergeCell ref="D87:F87"/>
    <mergeCell ref="D88:F88"/>
    <mergeCell ref="A71:F71"/>
    <mergeCell ref="A80:F80"/>
    <mergeCell ref="D78:F78"/>
    <mergeCell ref="D79:F79"/>
    <mergeCell ref="D65:F65"/>
    <mergeCell ref="D66:F66"/>
    <mergeCell ref="D67:F67"/>
    <mergeCell ref="D68:F68"/>
    <mergeCell ref="D69:F69"/>
    <mergeCell ref="D70:F70"/>
  </mergeCells>
  <conditionalFormatting sqref="F24 B29:F41 B2:F5 B7:F7 B6 B46:F51 B18:D23 B55:B59 D55:F60 C60 F11:F13">
    <cfRule type="containsBlanks" dxfId="3" priority="4">
      <formula>LEN(TRIM(B2))=0</formula>
    </cfRule>
  </conditionalFormatting>
  <conditionalFormatting sqref="B64:B68 D64:F69 C69">
    <cfRule type="containsBlanks" dxfId="2" priority="3">
      <formula>LEN(TRIM(B64))=0</formula>
    </cfRule>
  </conditionalFormatting>
  <conditionalFormatting sqref="B73:B77 D73:F78 C78">
    <cfRule type="containsBlanks" dxfId="1" priority="2">
      <formula>LEN(TRIM(B73))=0</formula>
    </cfRule>
  </conditionalFormatting>
  <conditionalFormatting sqref="B82:B86 D82:F87 C87">
    <cfRule type="containsBlanks" dxfId="0" priority="1">
      <formula>LEN(TRIM(B82))=0</formula>
    </cfRule>
  </conditionalFormatting>
  <pageMargins left="0.7" right="0.7" top="0.75" bottom="0.75" header="0.3" footer="0.3"/>
  <pageSetup scale="79" orientation="portrait" r:id="rId1"/>
  <rowBreaks count="2" manualBreakCount="2">
    <brk id="42" max="16383" man="1"/>
    <brk id="88" max="5" man="1"/>
  </rowBreak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76DC0814-2B4B-49C3-B9C9-0E2ACB811E71}">
          <x14:formula1>
            <xm:f>Sheet2!$A$1:$A$3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5D019-3666-45F6-8DB6-12E5D5961602}">
  <dimension ref="A1:A3"/>
  <sheetViews>
    <sheetView workbookViewId="0"/>
  </sheetViews>
  <sheetFormatPr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St. James, Seneca@DDS</dc:creator>
  <cp:lastModifiedBy>Interdisciplinary Team</cp:lastModifiedBy>
  <cp:lastPrinted>2022-04-29T20:48:04Z</cp:lastPrinted>
  <dcterms:created xsi:type="dcterms:W3CDTF">2022-04-29T16:57:44Z</dcterms:created>
  <dcterms:modified xsi:type="dcterms:W3CDTF">2024-10-30T18:53:40Z</dcterms:modified>
</cp:coreProperties>
</file>